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18780" windowHeight="9855" activeTab="0"/>
  </bookViews>
  <sheets>
    <sheet name="loi chauffe okofen" sheetId="1" r:id="rId1"/>
    <sheet name="Feuil1" sheetId="2" r:id="rId2"/>
    <sheet name="Feuil2" sheetId="3" r:id="rId3"/>
    <sheet name="Feuil3" sheetId="4" r:id="rId4"/>
  </sheets>
  <definedNames>
    <definedName name="solver_adj" localSheetId="1" hidden="1">'Feuil1'!$B$13</definedName>
    <definedName name="solver_adj" localSheetId="0" hidden="1">'loi chauffe okofen'!$M$36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'Feuil1'!$B$15</definedName>
    <definedName name="solver_opt" localSheetId="0" hidden="1">'loi chauffe okofen'!$M$38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3</definedName>
    <definedName name="solver_typ" localSheetId="0" hidden="1">3</definedName>
    <definedName name="solver_val" localSheetId="1" hidden="1">25</definedName>
    <definedName name="solver_val" localSheetId="0" hidden="1">25</definedName>
  </definedNames>
  <calcPr fullCalcOnLoad="1"/>
</workbook>
</file>

<file path=xl/comments1.xml><?xml version="1.0" encoding="utf-8"?>
<comments xmlns="http://schemas.openxmlformats.org/spreadsheetml/2006/main">
  <authors>
    <author>BayardCh</author>
  </authors>
  <commentList>
    <comment ref="D6" authorId="0">
      <text>
        <r>
          <rPr>
            <b/>
            <sz val="8"/>
            <rFont val="Tahoma"/>
            <family val="0"/>
          </rPr>
          <t>entrez la pente avec laquelle vous avez obtenu les valeurs du tableau ci-dessous</t>
        </r>
      </text>
    </comment>
    <comment ref="D7" authorId="0">
      <text>
        <r>
          <rPr>
            <b/>
            <sz val="8"/>
            <rFont val="Tahoma"/>
            <family val="0"/>
          </rPr>
          <t>entrez le pied de courbe avec lequel vous avez obtenu les valeurs du tableau ci-dessous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Tahoma"/>
            <family val="0"/>
          </rPr>
          <t xml:space="preserve">détermination d'un point (rouge) avec cette consigne d'ambiance
</t>
        </r>
      </text>
    </comment>
    <comment ref="E3" authorId="0">
      <text>
        <r>
          <rPr>
            <sz val="8"/>
            <rFont val="Tahoma"/>
            <family val="2"/>
          </rPr>
          <t xml:space="preserve">température de départ théorique corrigée de la consigne ambiante (point rouge de la courbe)
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rFont val="Tahoma"/>
            <family val="2"/>
          </rPr>
          <t>température extérieure pour laquelle on veut calculer le départ.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entrez les températures extérieures mesurées par la chaudiere lors des essais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entrez la température ambiante réellement obtenue stable sur plusieurs heures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modifiez cette valeur pour rendre la droite violette parallèle à la droite bleu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modifiez cette valeur pour décaler la droite violette SUR  la bleu dont le pied est votre pied actuel (ambiante 20°)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<sst xmlns="http://schemas.openxmlformats.org/spreadsheetml/2006/main" count="26" uniqueCount="24">
  <si>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Xbase</t>
  </si>
  <si>
    <t>temp depart</t>
  </si>
  <si>
    <t>temp ext</t>
  </si>
  <si>
    <t>temp ambiante</t>
  </si>
  <si>
    <t>Ybase2</t>
  </si>
  <si>
    <t>Xbase2</t>
  </si>
  <si>
    <t>angle</t>
  </si>
  <si>
    <t>decalage</t>
  </si>
  <si>
    <t xml:space="preserve">extr min </t>
  </si>
  <si>
    <t>extr max</t>
  </si>
  <si>
    <t>ambiante</t>
  </si>
  <si>
    <t>base 20°</t>
  </si>
  <si>
    <t>cons amb</t>
  </si>
  <si>
    <t>amb réelle</t>
  </si>
  <si>
    <t>delta t° amb</t>
  </si>
  <si>
    <t>nouvelle pente</t>
  </si>
  <si>
    <t>corrigée de l'ambiante</t>
  </si>
  <si>
    <t>droite réelle</t>
  </si>
  <si>
    <t>droite actuelle</t>
  </si>
  <si>
    <t>temp depart avec la nouvelle courbe</t>
  </si>
  <si>
    <t>temp depart theorique avec consigne</t>
  </si>
  <si>
    <t>pente actuelle</t>
  </si>
  <si>
    <t>pied actuel</t>
  </si>
  <si>
    <t>nouveau pied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</si>
</sst>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textRotation="67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('loi chauffe okofen'!$D$4,'loi chauffe okofen'!$M$31)</c:f>
              <c:numCache>
                <c:ptCount val="2"/>
                <c:pt idx="0">
                  <c:v>-10</c:v>
                </c:pt>
                <c:pt idx="1">
                  <c:v>15</c:v>
                </c:pt>
              </c:numCache>
            </c:numRef>
          </c:xVal>
          <c:yVal>
            <c:numRef>
              <c:f>('loi chauffe okofen'!$M$33,'loi chauffe okofen'!$D$7)</c:f>
              <c:numCache>
                <c:ptCount val="2"/>
                <c:pt idx="0">
                  <c:v>53.5</c:v>
                </c:pt>
                <c:pt idx="1">
                  <c:v>26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'loi chauffe okofen'!$M$39:$N$39</c:f>
              <c:numCach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xVal>
          <c:yVal>
            <c:numRef>
              <c:f>'loi chauffe okofen'!$M$38:$N$38</c:f>
              <c:numCache>
                <c:ptCount val="2"/>
                <c:pt idx="0">
                  <c:v>21</c:v>
                </c:pt>
                <c:pt idx="1">
                  <c:v>31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'loi chauffe okofen'!$O$39</c:f>
              <c:numCache>
                <c:ptCount val="1"/>
                <c:pt idx="0">
                  <c:v>15</c:v>
                </c:pt>
              </c:numCache>
            </c:numRef>
          </c:xVal>
          <c:yVal>
            <c:numRef>
              <c:f>'loi chauffe okofen'!$O$38</c:f>
              <c:numCache>
                <c:ptCount val="1"/>
                <c:pt idx="0">
                  <c:v>26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('loi chauffe okofen'!$O$39,'loi chauffe okofen'!$D$4)</c:f>
              <c:numCache>
                <c:ptCount val="2"/>
                <c:pt idx="0">
                  <c:v>15</c:v>
                </c:pt>
                <c:pt idx="1">
                  <c:v>-10</c:v>
                </c:pt>
              </c:numCache>
            </c:numRef>
          </c:xVal>
          <c:yVal>
            <c:numRef>
              <c:f>('loi chauffe okofen'!$O$38,'loi chauffe okofen'!$O$33)</c:f>
              <c:numCache>
                <c:ptCount val="2"/>
                <c:pt idx="0">
                  <c:v>26</c:v>
                </c:pt>
                <c:pt idx="1">
                  <c:v>53.5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spPr>
              <a:ln w="12700">
                <a:solidFill>
                  <a:srgbClr val="800080"/>
                </a:solidFill>
              </a:ln>
            </c:spPr>
            <c:trendlineType val="linear"/>
            <c:forward val="10"/>
            <c:backward val="5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'loi chauffe okofen'!$B$10:$B$23</c:f>
              <c:numCache>
                <c:ptCount val="14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0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</c:numCache>
            </c:numRef>
          </c:xVal>
          <c:yVal>
            <c:numRef>
              <c:f>'loi chauffe okofen'!$G$10:$G$23</c:f>
              <c:numCache>
                <c:ptCount val="14"/>
                <c:pt idx="0">
                  <c:v>43</c:v>
                </c:pt>
                <c:pt idx="1">
                  <c:v>39.6</c:v>
                </c:pt>
                <c:pt idx="2">
                  <c:v>37.35</c:v>
                </c:pt>
                <c:pt idx="3">
                  <c:v>35.15</c:v>
                </c:pt>
                <c:pt idx="4">
                  <c:v>30.7</c:v>
                </c:pt>
                <c:pt idx="5">
                  <c:v>27.400000000000002</c:v>
                </c:pt>
                <c:pt idx="6">
                  <c:v>27.3</c:v>
                </c:pt>
              </c:numCache>
            </c:numRef>
          </c:yVal>
          <c:smooth val="0"/>
        </c:ser>
        <c:axId val="53057174"/>
        <c:axId val="7752519"/>
      </c:scatterChart>
      <c:valAx>
        <c:axId val="53057174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752519"/>
        <c:crossesAt val="0"/>
        <c:crossBetween val="midCat"/>
        <c:dispUnits/>
        <c:majorUnit val="5"/>
        <c:minorUnit val="1"/>
      </c:valAx>
      <c:valAx>
        <c:axId val="7752519"/>
        <c:scaling>
          <c:orientation val="minMax"/>
          <c:max val="8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174"/>
        <c:crossesAt val="15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0</xdr:rowOff>
    </xdr:from>
    <xdr:to>
      <xdr:col>17</xdr:col>
      <xdr:colOff>19050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5153025" y="323850"/>
        <a:ext cx="61055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69"/>
  <sheetViews>
    <sheetView tabSelected="1" workbookViewId="0" topLeftCell="A1">
      <selection activeCell="H26" sqref="H26"/>
    </sheetView>
  </sheetViews>
  <sheetFormatPr defaultColWidth="11.421875" defaultRowHeight="12.75"/>
  <cols>
    <col min="1" max="1" width="3.00390625" style="0" customWidth="1"/>
    <col min="2" max="2" width="8.421875" style="0" customWidth="1"/>
    <col min="3" max="3" width="6.00390625" style="0" customWidth="1"/>
    <col min="4" max="4" width="6.8515625" style="0" customWidth="1"/>
    <col min="5" max="5" width="7.140625" style="0" customWidth="1"/>
  </cols>
  <sheetData>
    <row r="1" ht="12.75" customHeight="1"/>
    <row r="2" ht="12.75" customHeight="1"/>
    <row r="3" spans="2:6" ht="12.75">
      <c r="B3" t="s">
        <v>3</v>
      </c>
      <c r="D3" s="18">
        <v>20</v>
      </c>
      <c r="E3">
        <f>O33</f>
        <v>53.5</v>
      </c>
      <c r="F3" t="s">
        <v>1</v>
      </c>
    </row>
    <row r="4" spans="2:4" ht="12.75">
      <c r="B4" t="s">
        <v>2</v>
      </c>
      <c r="D4" s="18">
        <v>-10</v>
      </c>
    </row>
    <row r="6" spans="2:4" ht="12.75">
      <c r="B6" t="s">
        <v>21</v>
      </c>
      <c r="D6" s="18">
        <v>1.1</v>
      </c>
    </row>
    <row r="7" spans="2:4" ht="12.75">
      <c r="B7" t="s">
        <v>22</v>
      </c>
      <c r="D7" s="18">
        <v>26</v>
      </c>
    </row>
    <row r="8" ht="13.5" thickBot="1"/>
    <row r="9" spans="2:7" ht="117" customHeight="1" thickBot="1">
      <c r="B9" s="10" t="s">
        <v>2</v>
      </c>
      <c r="C9" s="10" t="s">
        <v>12</v>
      </c>
      <c r="D9" s="10" t="s">
        <v>13</v>
      </c>
      <c r="E9" s="10" t="s">
        <v>14</v>
      </c>
      <c r="F9" s="10" t="s">
        <v>20</v>
      </c>
      <c r="G9" s="10" t="s">
        <v>19</v>
      </c>
    </row>
    <row r="10" spans="2:7" ht="12.75">
      <c r="B10" s="15">
        <v>-10</v>
      </c>
      <c r="C10" s="11">
        <v>20</v>
      </c>
      <c r="D10" s="15">
        <v>15</v>
      </c>
      <c r="E10" s="11">
        <f aca="true" t="shared" si="0" ref="E10:E16">D10-C10</f>
        <v>-5</v>
      </c>
      <c r="F10" s="11">
        <f aca="true" t="shared" si="1" ref="F10:F16">$D$6*($M$31-B10)+$D$7+(C10-20)*(1+$D$6)</f>
        <v>53.5</v>
      </c>
      <c r="G10" s="11">
        <f aca="true" t="shared" si="2" ref="G10:G16">$D$25*($M$31-B10)+$D$26+(D10-20)*(1+$D$25)</f>
        <v>43</v>
      </c>
    </row>
    <row r="11" spans="2:7" ht="12.75">
      <c r="B11" s="16">
        <v>-5</v>
      </c>
      <c r="C11" s="12">
        <v>20</v>
      </c>
      <c r="D11" s="16">
        <v>16</v>
      </c>
      <c r="E11" s="12">
        <f t="shared" si="0"/>
        <v>-4</v>
      </c>
      <c r="F11" s="12">
        <f t="shared" si="1"/>
        <v>48</v>
      </c>
      <c r="G11" s="12">
        <f t="shared" si="2"/>
        <v>39.6</v>
      </c>
    </row>
    <row r="12" spans="2:7" ht="12.75">
      <c r="B12" s="16">
        <v>-2</v>
      </c>
      <c r="C12" s="12">
        <v>20</v>
      </c>
      <c r="D12" s="16">
        <v>16.5</v>
      </c>
      <c r="E12" s="12">
        <f t="shared" si="0"/>
        <v>-3.5</v>
      </c>
      <c r="F12" s="12">
        <f t="shared" si="1"/>
        <v>44.7</v>
      </c>
      <c r="G12" s="12">
        <f t="shared" si="2"/>
        <v>37.35</v>
      </c>
    </row>
    <row r="13" spans="2:7" ht="12.75">
      <c r="B13" s="16">
        <v>0</v>
      </c>
      <c r="C13" s="12">
        <v>20</v>
      </c>
      <c r="D13" s="16">
        <v>16.5</v>
      </c>
      <c r="E13" s="12">
        <f t="shared" si="0"/>
        <v>-3.5</v>
      </c>
      <c r="F13" s="12">
        <f t="shared" si="1"/>
        <v>42.5</v>
      </c>
      <c r="G13" s="12">
        <f t="shared" si="2"/>
        <v>35.15</v>
      </c>
    </row>
    <row r="14" spans="2:7" ht="12.75">
      <c r="B14" s="16">
        <v>5</v>
      </c>
      <c r="C14" s="12">
        <v>20</v>
      </c>
      <c r="D14" s="16">
        <v>17</v>
      </c>
      <c r="E14" s="12">
        <f t="shared" si="0"/>
        <v>-3</v>
      </c>
      <c r="F14" s="12">
        <f t="shared" si="1"/>
        <v>37</v>
      </c>
      <c r="G14" s="12">
        <f t="shared" si="2"/>
        <v>30.7</v>
      </c>
    </row>
    <row r="15" spans="2:7" ht="12.75">
      <c r="B15" s="16">
        <v>8</v>
      </c>
      <c r="C15" s="12">
        <v>20</v>
      </c>
      <c r="D15" s="16">
        <v>17</v>
      </c>
      <c r="E15" s="12">
        <f t="shared" si="0"/>
        <v>-3</v>
      </c>
      <c r="F15" s="12">
        <f t="shared" si="1"/>
        <v>33.7</v>
      </c>
      <c r="G15" s="12">
        <f t="shared" si="2"/>
        <v>27.400000000000002</v>
      </c>
    </row>
    <row r="16" spans="2:7" ht="12.75">
      <c r="B16" s="16">
        <v>10</v>
      </c>
      <c r="C16" s="12">
        <v>20</v>
      </c>
      <c r="D16" s="16">
        <v>18</v>
      </c>
      <c r="E16" s="12">
        <f t="shared" si="0"/>
        <v>-2</v>
      </c>
      <c r="F16" s="12">
        <f t="shared" si="1"/>
        <v>31.5</v>
      </c>
      <c r="G16" s="12">
        <f t="shared" si="2"/>
        <v>27.3</v>
      </c>
    </row>
    <row r="17" spans="2:7" ht="12.75">
      <c r="B17" s="16"/>
      <c r="C17" s="12"/>
      <c r="D17" s="16"/>
      <c r="E17" s="12"/>
      <c r="F17" s="12"/>
      <c r="G17" s="13"/>
    </row>
    <row r="18" spans="2:7" ht="12.75">
      <c r="B18" s="16"/>
      <c r="C18" s="12"/>
      <c r="D18" s="16"/>
      <c r="E18" s="12"/>
      <c r="F18" s="12"/>
      <c r="G18" s="13"/>
    </row>
    <row r="19" spans="2:7" ht="12.75">
      <c r="B19" s="16"/>
      <c r="C19" s="12"/>
      <c r="D19" s="16"/>
      <c r="E19" s="12"/>
      <c r="F19" s="12"/>
      <c r="G19" s="13"/>
    </row>
    <row r="20" spans="2:7" ht="12.75">
      <c r="B20" s="16"/>
      <c r="C20" s="12"/>
      <c r="D20" s="16"/>
      <c r="E20" s="12"/>
      <c r="F20" s="12"/>
      <c r="G20" s="12"/>
    </row>
    <row r="21" spans="2:7" ht="12.75">
      <c r="B21" s="16"/>
      <c r="C21" s="12"/>
      <c r="D21" s="16"/>
      <c r="E21" s="12"/>
      <c r="F21" s="12"/>
      <c r="G21" s="12"/>
    </row>
    <row r="22" spans="2:7" ht="12.75">
      <c r="B22" s="16"/>
      <c r="C22" s="12"/>
      <c r="D22" s="16"/>
      <c r="E22" s="12"/>
      <c r="F22" s="12"/>
      <c r="G22" s="12"/>
    </row>
    <row r="23" spans="2:7" ht="13.5" thickBot="1">
      <c r="B23" s="17"/>
      <c r="C23" s="14"/>
      <c r="D23" s="17"/>
      <c r="E23" s="14"/>
      <c r="F23" s="14"/>
      <c r="G23" s="14"/>
    </row>
    <row r="24" ht="15.75" customHeight="1" thickBot="1"/>
    <row r="25" spans="2:4" ht="12.75">
      <c r="B25" s="6" t="s">
        <v>15</v>
      </c>
      <c r="C25" s="7"/>
      <c r="D25" s="19">
        <v>1.1</v>
      </c>
    </row>
    <row r="26" spans="2:4" ht="13.5" thickBot="1">
      <c r="B26" s="8" t="s">
        <v>23</v>
      </c>
      <c r="C26" s="9"/>
      <c r="D26" s="20">
        <v>26</v>
      </c>
    </row>
    <row r="28" spans="13:15" ht="25.5">
      <c r="M28" t="s">
        <v>11</v>
      </c>
      <c r="O28" s="2" t="s">
        <v>16</v>
      </c>
    </row>
    <row r="30" ht="12.75">
      <c r="N30">
        <f>D7</f>
        <v>26</v>
      </c>
    </row>
    <row r="31" spans="12:14" ht="12.75">
      <c r="L31" t="s">
        <v>0</v>
      </c>
      <c r="M31">
        <v>15</v>
      </c>
      <c r="N31">
        <f>M33</f>
        <v>53.5</v>
      </c>
    </row>
    <row r="32" ht="12.75">
      <c r="O32" s="1"/>
    </row>
    <row r="33" spans="12:15" ht="12.75">
      <c r="L33" t="s">
        <v>1</v>
      </c>
      <c r="M33">
        <f>(D6*(-1)*(D4-M31))+D7</f>
        <v>53.5</v>
      </c>
      <c r="O33">
        <f>(D6*(-1)*(D4-O39))+O38</f>
        <v>53.5</v>
      </c>
    </row>
    <row r="35" spans="13:15" ht="12.75">
      <c r="M35" t="s">
        <v>8</v>
      </c>
      <c r="N35" t="s">
        <v>9</v>
      </c>
      <c r="O35" t="s">
        <v>10</v>
      </c>
    </row>
    <row r="36" spans="12:15" ht="12.75">
      <c r="L36" t="s">
        <v>7</v>
      </c>
      <c r="M36" s="1">
        <f>-SQRT(2)/2*10</f>
        <v>-7.0710678118654755</v>
      </c>
      <c r="N36" s="1">
        <f>SQRT(2)/2*10</f>
        <v>7.0710678118654755</v>
      </c>
      <c r="O36">
        <f>(D3-20)*N36/5</f>
        <v>0</v>
      </c>
    </row>
    <row r="37" spans="12:13" ht="12.75">
      <c r="L37" t="s">
        <v>6</v>
      </c>
      <c r="M37">
        <v>45</v>
      </c>
    </row>
    <row r="38" spans="12:15" ht="12.75">
      <c r="L38" t="s">
        <v>4</v>
      </c>
      <c r="M38" s="1">
        <f>D7+M36*COS(M37*PI()/180)</f>
        <v>21</v>
      </c>
      <c r="N38" s="1">
        <f>D7+N36*COS(M37*PI()/180)</f>
        <v>31</v>
      </c>
      <c r="O38" s="1">
        <f>D7+O36*COS(M37*PI()/180)</f>
        <v>26</v>
      </c>
    </row>
    <row r="39" spans="12:15" ht="12.75">
      <c r="L39" t="s">
        <v>5</v>
      </c>
      <c r="M39" s="1">
        <f>M31+M36*SIN(M37*PI()/180)</f>
        <v>10</v>
      </c>
      <c r="N39" s="1">
        <f>M31+N36*SIN(M37*PI()/180)</f>
        <v>20</v>
      </c>
      <c r="O39" s="1">
        <f>M31+O36*SIN(M37*PI()/180)</f>
        <v>15</v>
      </c>
    </row>
    <row r="67" spans="11:12" ht="12.75">
      <c r="K67" t="s">
        <v>17</v>
      </c>
      <c r="L67" t="s">
        <v>18</v>
      </c>
    </row>
    <row r="68" spans="11:12" ht="12.75">
      <c r="K68" t="e">
        <f>SLOPE(#REF!,B10:B16)</f>
        <v>#REF!</v>
      </c>
      <c r="L68" t="e">
        <f>SLOPE(N30:N31,M31:M32)</f>
        <v>#DIV/0!</v>
      </c>
    </row>
    <row r="69" spans="11:12" ht="12.75">
      <c r="K69" t="e">
        <f>INTERCEPT(#REF!,B10:B16)</f>
        <v>#REF!</v>
      </c>
      <c r="L69" t="e">
        <f>INTERCEPT(N30:N31,M31:M32)</f>
        <v>#DIV/0!</v>
      </c>
    </row>
  </sheetData>
  <sheetProtection password="CD23" sheet="1" objects="1" scenarios="1"/>
  <protectedRanges>
    <protectedRange sqref="D10:D23" name="Plage3"/>
    <protectedRange sqref="B10:B23" name="Plage2"/>
    <protectedRange sqref="D25:D26 D3:D7" name="Plage1"/>
  </protectedRange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J39"/>
  <sheetViews>
    <sheetView workbookViewId="0" topLeftCell="A1">
      <selection activeCell="K28" sqref="K28"/>
    </sheetView>
  </sheetViews>
  <sheetFormatPr defaultColWidth="11.421875" defaultRowHeight="12.75"/>
  <cols>
    <col min="1" max="1" width="13.28125" style="0" customWidth="1"/>
    <col min="2" max="2" width="13.140625" style="0" customWidth="1"/>
  </cols>
  <sheetData>
    <row r="5" ht="12.75">
      <c r="D5" s="2"/>
    </row>
    <row r="9" ht="12.75">
      <c r="D9" s="1"/>
    </row>
    <row r="13" spans="2:3" ht="12.75">
      <c r="B13" s="1"/>
      <c r="C13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29" spans="7:9" ht="12.75">
      <c r="G29" s="2"/>
      <c r="H29" s="4"/>
      <c r="I29" s="2"/>
    </row>
    <row r="30" ht="12.75">
      <c r="H30" s="5"/>
    </row>
    <row r="31" ht="12.75">
      <c r="H31" s="5"/>
    </row>
    <row r="32" ht="12.75">
      <c r="H32" s="5"/>
    </row>
    <row r="33" ht="12.75">
      <c r="H33" s="5"/>
    </row>
    <row r="34" ht="12.75">
      <c r="H34" s="5"/>
    </row>
    <row r="35" ht="12.75">
      <c r="H35" s="5"/>
    </row>
    <row r="36" ht="12.75">
      <c r="H36" s="5"/>
    </row>
    <row r="37" ht="12.75">
      <c r="J37" s="3"/>
    </row>
    <row r="38" ht="12.75">
      <c r="J38" s="3"/>
    </row>
    <row r="39" ht="12.75">
      <c r="J39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pitt 2009</dc:creator>
  <cp:keywords/>
  <dc:description/>
  <cp:lastModifiedBy>BayardCh</cp:lastModifiedBy>
  <dcterms:created xsi:type="dcterms:W3CDTF">2009-01-13T10:56:13Z</dcterms:created>
  <dcterms:modified xsi:type="dcterms:W3CDTF">2009-01-23T14:19:39Z</dcterms:modified>
  <cp:category/>
  <cp:version/>
  <cp:contentType/>
  <cp:contentStatus/>
</cp:coreProperties>
</file>